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P6" i="5"/>
  <c r="Z10" i="4" s="1"/>
  <c r="O6" i="5"/>
  <c r="R10" i="4" s="1"/>
  <c r="N6" i="5"/>
  <c r="M6" i="5"/>
  <c r="B10" i="4" s="1"/>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<sst xmlns="http://schemas.openxmlformats.org/spreadsheetml/2006/main" count="218" uniqueCount="108">
  <si>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</si>
  <si>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</si>
  <si>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</si>
  <si>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</si>
  <si>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</si>
  <si>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</si>
  <si>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</si>
  <si>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</si>
  <si>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</si>
  <si>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</si>
  <si>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</si>
  <si>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</si>
  <si>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</si>
  <si>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</si>
  <si>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</si>
  <si>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</si>
  <si>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</si>
  <si>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</si>
  <si>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</si>
  <si>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</si>
  <si>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</si>
  <si>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</si>
  <si>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</si>
  <si>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</si>
  <si>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</si>
  <si>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</si>
  <si>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</si>
  <si>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</si>
  <si>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</si>
  <si>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</si>
  <si>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</si>
  <si>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</si>
  <si>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</si>
  <si>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</si>
  <si>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</si>
  <si>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</si>
  <si>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</si>
  <si>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</si>
  <si>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</si>
  <si>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</si>
  <si>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</si>
  <si>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</si>
  <si>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</si>
  <si>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</si>
  <si>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</si>
  <si>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</si>
  <si>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</si>
  <si>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</si>
  <si>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</si>
  <si>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</si>
  <si>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</si>
  <si>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</si>
  <si>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</si>
  <si>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</si>
  <si>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</si>
  <si>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</si>
  <si>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</si>
  <si>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</si>
  <si>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</si>
  <si>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</si>
  <si>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</si>
  <si>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</si>
  <si>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</si>
  <si>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</si>
  <si>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</si>
  <si>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</si>
  <si>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</si>
  <si>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</si>
  <si>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</si>
  <si>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</si>
  <si>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</si>
  <si>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</si>
  <si>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</si>
  <si>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</si>
  <si>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</si>
  <si>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</si>
  <si>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</si>
  <si>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</si>
  <si>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</si>
  <si>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</si>
  <si>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</si>
  <si>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</si>
  <si>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</si>
  <si>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</si>
  <si>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</si>
  <si>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</si>
  <si>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</si>
  <si>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</si>
  <si>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</si>
  <si>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</si>
  <si>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</si>
  <si>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</si>
  <si>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</si>
  <si>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東京都　神津島村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</si>
  <si>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</si>
  <si>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</si>
  <si>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</si>
  <si>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</si>
  <si>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</si>
  <si>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</si>
  <si>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</si>
  <si>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</si>
  <si>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</si>
  <si>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</si>
  <si>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</si>
  <si>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料金回収率、有収率を上げ、施設の更新にあてていく。今後も清浄な水の提供に向けて経営の健全化に努め、施設の更新を進めていく。</t>
    <rPh sb="1" eb="3">
      <t>リョウキン</t>
    </rPh>
    <rPh sb="3" eb="5">
      <t>カイシュウ</t>
    </rPh>
    <rPh sb="5" eb="6">
      <t>リツ</t>
    </rPh>
    <rPh sb="7" eb="9">
      <t>ユウシュウ</t>
    </rPh>
    <rPh sb="9" eb="10">
      <t>リツ</t>
    </rPh>
    <rPh sb="11" eb="12">
      <t>ア</t>
    </rPh>
    <rPh sb="14" eb="16">
      <t>シセツ</t>
    </rPh>
    <rPh sb="17" eb="19">
      <t>コウシン</t>
    </rPh>
    <rPh sb="26" eb="28">
      <t>コンゴ</t>
    </rPh>
    <rPh sb="29" eb="31">
      <t>セイジョウ</t>
    </rPh>
    <rPh sb="32" eb="33">
      <t>ミズ</t>
    </rPh>
    <rPh sb="34" eb="36">
      <t>テイキョウ</t>
    </rPh>
    <rPh sb="37" eb="38">
      <t>ム</t>
    </rPh>
    <rPh sb="40" eb="42">
      <t>ケイエイ</t>
    </rPh>
    <rPh sb="43" eb="46">
      <t>ケンゼンカ</t>
    </rPh>
    <rPh sb="47" eb="48">
      <t>ツト</t>
    </rPh>
    <rPh sb="50" eb="52">
      <t>シセツ</t>
    </rPh>
    <rPh sb="53" eb="55">
      <t>コウシン</t>
    </rPh>
    <rPh sb="56" eb="57">
      <t>スス</t>
    </rPh>
    <phoneticPr fontId="4"/>
  </si>
  <si>
    <t>　施設の更新及び管路の更新は進んでおらず、各施設は設置から数十年が経過し、経年劣化が見られる。多数の施設の更新が控えており、経営を圧迫する恐れがある。</t>
    <rPh sb="1" eb="3">
      <t>シセツ</t>
    </rPh>
    <rPh sb="4" eb="6">
      <t>コウシン</t>
    </rPh>
    <rPh sb="6" eb="7">
      <t>オヨ</t>
    </rPh>
    <rPh sb="8" eb="10">
      <t>カンロ</t>
    </rPh>
    <rPh sb="11" eb="13">
      <t>コウシン</t>
    </rPh>
    <rPh sb="14" eb="15">
      <t>スス</t>
    </rPh>
    <rPh sb="21" eb="22">
      <t>カク</t>
    </rPh>
    <rPh sb="22" eb="24">
      <t>シセツ</t>
    </rPh>
    <rPh sb="47" eb="49">
      <t>タスウ</t>
    </rPh>
    <rPh sb="50" eb="52">
      <t>シセツ</t>
    </rPh>
    <rPh sb="53" eb="55">
      <t>コウシン</t>
    </rPh>
    <rPh sb="62" eb="64">
      <t>ケイエイ</t>
    </rPh>
    <rPh sb="65" eb="67">
      <t>アッパク</t>
    </rPh>
    <rPh sb="69" eb="70">
      <t>オソ</t>
    </rPh>
    <phoneticPr fontId="4"/>
  </si>
  <si>
    <t>　収益的収支比率は横ばいに推移しており、料金回収率も若干上がってきているものの、今後施設の更新に係る支出額の増加が見込まれるため収支比率が安定しない。</t>
    <rPh sb="1" eb="4">
      <t>シュウエキテキ</t>
    </rPh>
    <rPh sb="4" eb="6">
      <t>シュウシ</t>
    </rPh>
    <rPh sb="6" eb="8">
      <t>ヒリツ</t>
    </rPh>
    <rPh sb="9" eb="10">
      <t>ヨコ</t>
    </rPh>
    <rPh sb="13" eb="15">
      <t>スイイ</t>
    </rPh>
    <rPh sb="20" eb="22">
      <t>リョウキン</t>
    </rPh>
    <rPh sb="22" eb="24">
      <t>カイシュウ</t>
    </rPh>
    <rPh sb="24" eb="25">
      <t>リツ</t>
    </rPh>
    <rPh sb="26" eb="28">
      <t>ジャッカン</t>
    </rPh>
    <rPh sb="28" eb="29">
      <t>ア</t>
    </rPh>
    <rPh sb="40" eb="42">
      <t>コンゴ</t>
    </rPh>
    <rPh sb="42" eb="44">
      <t>シセツ</t>
    </rPh>
    <rPh sb="45" eb="47">
      <t>コウシン</t>
    </rPh>
    <rPh sb="48" eb="49">
      <t>カカ</t>
    </rPh>
    <rPh sb="50" eb="52">
      <t>シシュツ</t>
    </rPh>
    <rPh sb="52" eb="53">
      <t>ガク</t>
    </rPh>
    <rPh sb="54" eb="56">
      <t>ゾウカ</t>
    </rPh>
    <rPh sb="57" eb="59">
      <t>ミコ</t>
    </rPh>
    <rPh sb="64" eb="66">
      <t>シュウシ</t>
    </rPh>
    <rPh sb="66" eb="68">
      <t>ヒリツ</t>
    </rPh>
    <rPh sb="69" eb="71">
      <t>アンテイ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</si>
</sst>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0.72</c:v>
                </c:pt>
                <c:pt idx="2">
                  <c:v>0.54</c:v>
                </c:pt>
                <c:pt idx="3">
                  <c:v>0.72</c:v>
                </c:pt>
                <c:pt idx="4">
                  <c:v>0.63</c:v>
                </c:pt>
              </c:numCache>
            </c:numRef>
          </c:val>
        </c:ser>
        <c:dLbls>
          <c:showLegendKey val="0"/>
          <c:showVal val="0"/>
          <c:showCatName val="0"/>
          <c:showSerName val="0"/>
          <c:showPercent val="0"/>
          <c:showBubbleSize val="0"/>
        </c:dLbls>
        <c:gapWidth val="150"/>
        <c:axId val="88819584"/>
        <c:axId val="11208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88819584"/>
        <c:axId val="112080000"/>
      </c:lineChart>
      <c:dateAx>
        <c:axId val="88819584"/>
        <c:scaling>
          <c:orientation val="minMax"/>
        </c:scaling>
        <c:delete val="1"/>
        <c:axPos val="b"/>
        <c:numFmt formatCode="ge" sourceLinked="1"/>
        <c:majorTickMark val="none"/>
        <c:minorTickMark val="none"/>
        <c:tickLblPos val="none"/>
        <c:crossAx val="112080000"/>
        <c:crosses val="autoZero"/>
        <c:auto val="1"/>
        <c:lblOffset val="100"/>
        <c:baseTimeUnit val="years"/>
      </c:dateAx>
      <c:valAx>
        <c:axId val="1120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23.8</c:v>
                </c:pt>
                <c:pt idx="1">
                  <c:v>22.54</c:v>
                </c:pt>
                <c:pt idx="2">
                  <c:v>21.64</c:v>
                </c:pt>
                <c:pt idx="3">
                  <c:v>23.97</c:v>
                </c:pt>
                <c:pt idx="4">
                  <c:v>20.190000000000001</c:v>
                </c:pt>
              </c:numCache>
            </c:numRef>
          </c:val>
        </c:ser>
        <c:dLbls>
          <c:showLegendKey val="0"/>
          <c:showVal val="0"/>
          <c:showCatName val="0"/>
          <c:showSerName val="0"/>
          <c:showPercent val="0"/>
          <c:showBubbleSize val="0"/>
        </c:dLbls>
        <c:gapWidth val="150"/>
        <c:axId val="97290880"/>
        <c:axId val="9730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97290880"/>
        <c:axId val="97301248"/>
      </c:lineChart>
      <c:dateAx>
        <c:axId val="97290880"/>
        <c:scaling>
          <c:orientation val="minMax"/>
        </c:scaling>
        <c:delete val="1"/>
        <c:axPos val="b"/>
        <c:numFmt formatCode="ge" sourceLinked="1"/>
        <c:majorTickMark val="none"/>
        <c:minorTickMark val="none"/>
        <c:tickLblPos val="none"/>
        <c:crossAx val="97301248"/>
        <c:crosses val="autoZero"/>
        <c:auto val="1"/>
        <c:lblOffset val="100"/>
        <c:baseTimeUnit val="years"/>
      </c:dateAx>
      <c:valAx>
        <c:axId val="9730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82.71</c:v>
                </c:pt>
                <c:pt idx="1">
                  <c:v>84.36</c:v>
                </c:pt>
                <c:pt idx="2">
                  <c:v>86.29</c:v>
                </c:pt>
                <c:pt idx="3">
                  <c:v>80.38</c:v>
                </c:pt>
                <c:pt idx="4">
                  <c:v>100</c:v>
                </c:pt>
              </c:numCache>
            </c:numRef>
          </c:val>
        </c:ser>
        <c:dLbls>
          <c:showLegendKey val="0"/>
          <c:showVal val="0"/>
          <c:showCatName val="0"/>
          <c:showSerName val="0"/>
          <c:showPercent val="0"/>
          <c:showBubbleSize val="0"/>
        </c:dLbls>
        <c:gapWidth val="150"/>
        <c:axId val="97311744"/>
        <c:axId val="9731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97311744"/>
        <c:axId val="97318016"/>
      </c:lineChart>
      <c:dateAx>
        <c:axId val="97311744"/>
        <c:scaling>
          <c:orientation val="minMax"/>
        </c:scaling>
        <c:delete val="1"/>
        <c:axPos val="b"/>
        <c:numFmt formatCode="ge" sourceLinked="1"/>
        <c:majorTickMark val="none"/>
        <c:minorTickMark val="none"/>
        <c:tickLblPos val="none"/>
        <c:crossAx val="97318016"/>
        <c:crosses val="autoZero"/>
        <c:auto val="1"/>
        <c:lblOffset val="100"/>
        <c:baseTimeUnit val="years"/>
      </c:dateAx>
      <c:valAx>
        <c:axId val="9731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88.98</c:v>
                </c:pt>
                <c:pt idx="1">
                  <c:v>91.61</c:v>
                </c:pt>
                <c:pt idx="2">
                  <c:v>91.1</c:v>
                </c:pt>
                <c:pt idx="3">
                  <c:v>90.16</c:v>
                </c:pt>
                <c:pt idx="4">
                  <c:v>106.35</c:v>
                </c:pt>
              </c:numCache>
            </c:numRef>
          </c:val>
        </c:ser>
        <c:dLbls>
          <c:showLegendKey val="0"/>
          <c:showVal val="0"/>
          <c:showCatName val="0"/>
          <c:showSerName val="0"/>
          <c:showPercent val="0"/>
          <c:showBubbleSize val="0"/>
        </c:dLbls>
        <c:gapWidth val="150"/>
        <c:axId val="243762688"/>
        <c:axId val="24612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243762688"/>
        <c:axId val="246124928"/>
      </c:lineChart>
      <c:dateAx>
        <c:axId val="243762688"/>
        <c:scaling>
          <c:orientation val="minMax"/>
        </c:scaling>
        <c:delete val="1"/>
        <c:axPos val="b"/>
        <c:numFmt formatCode="ge" sourceLinked="1"/>
        <c:majorTickMark val="none"/>
        <c:minorTickMark val="none"/>
        <c:tickLblPos val="none"/>
        <c:crossAx val="246124928"/>
        <c:crosses val="autoZero"/>
        <c:auto val="1"/>
        <c:lblOffset val="100"/>
        <c:baseTimeUnit val="years"/>
      </c:dateAx>
      <c:valAx>
        <c:axId val="24612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7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2063104"/>
        <c:axId val="31206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2063104"/>
        <c:axId val="312065408"/>
      </c:lineChart>
      <c:dateAx>
        <c:axId val="312063104"/>
        <c:scaling>
          <c:orientation val="minMax"/>
        </c:scaling>
        <c:delete val="1"/>
        <c:axPos val="b"/>
        <c:numFmt formatCode="ge" sourceLinked="1"/>
        <c:majorTickMark val="none"/>
        <c:minorTickMark val="none"/>
        <c:tickLblPos val="none"/>
        <c:crossAx val="312065408"/>
        <c:crosses val="autoZero"/>
        <c:auto val="1"/>
        <c:lblOffset val="100"/>
        <c:baseTimeUnit val="years"/>
      </c:dateAx>
      <c:valAx>
        <c:axId val="3120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06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2009344"/>
        <c:axId val="3225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2009344"/>
        <c:axId val="322548480"/>
      </c:lineChart>
      <c:dateAx>
        <c:axId val="322009344"/>
        <c:scaling>
          <c:orientation val="minMax"/>
        </c:scaling>
        <c:delete val="1"/>
        <c:axPos val="b"/>
        <c:numFmt formatCode="ge" sourceLinked="1"/>
        <c:majorTickMark val="none"/>
        <c:minorTickMark val="none"/>
        <c:tickLblPos val="none"/>
        <c:crossAx val="322548480"/>
        <c:crosses val="autoZero"/>
        <c:auto val="1"/>
        <c:lblOffset val="100"/>
        <c:baseTimeUnit val="years"/>
      </c:dateAx>
      <c:valAx>
        <c:axId val="3225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0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699584"/>
        <c:axId val="643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699584"/>
        <c:axId val="64369408"/>
      </c:lineChart>
      <c:dateAx>
        <c:axId val="63699584"/>
        <c:scaling>
          <c:orientation val="minMax"/>
        </c:scaling>
        <c:delete val="1"/>
        <c:axPos val="b"/>
        <c:numFmt formatCode="ge" sourceLinked="1"/>
        <c:majorTickMark val="none"/>
        <c:minorTickMark val="none"/>
        <c:tickLblPos val="none"/>
        <c:crossAx val="64369408"/>
        <c:crosses val="autoZero"/>
        <c:auto val="1"/>
        <c:lblOffset val="100"/>
        <c:baseTimeUnit val="years"/>
      </c:dateAx>
      <c:valAx>
        <c:axId val="643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9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510592"/>
        <c:axId val="6452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510592"/>
        <c:axId val="64520960"/>
      </c:lineChart>
      <c:dateAx>
        <c:axId val="64510592"/>
        <c:scaling>
          <c:orientation val="minMax"/>
        </c:scaling>
        <c:delete val="1"/>
        <c:axPos val="b"/>
        <c:numFmt formatCode="ge" sourceLinked="1"/>
        <c:majorTickMark val="none"/>
        <c:minorTickMark val="none"/>
        <c:tickLblPos val="none"/>
        <c:crossAx val="64520960"/>
        <c:crosses val="autoZero"/>
        <c:auto val="1"/>
        <c:lblOffset val="100"/>
        <c:baseTimeUnit val="years"/>
      </c:dateAx>
      <c:valAx>
        <c:axId val="645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51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253.45</c:v>
                </c:pt>
                <c:pt idx="1">
                  <c:v>228.95</c:v>
                </c:pt>
                <c:pt idx="2">
                  <c:v>213.5</c:v>
                </c:pt>
                <c:pt idx="3">
                  <c:v>187.46</c:v>
                </c:pt>
                <c:pt idx="4">
                  <c:v>164.69</c:v>
                </c:pt>
              </c:numCache>
            </c:numRef>
          </c:val>
        </c:ser>
        <c:dLbls>
          <c:showLegendKey val="0"/>
          <c:showVal val="0"/>
          <c:showCatName val="0"/>
          <c:showSerName val="0"/>
          <c:showPercent val="0"/>
          <c:showBubbleSize val="0"/>
        </c:dLbls>
        <c:gapWidth val="150"/>
        <c:axId val="64545536"/>
        <c:axId val="645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64545536"/>
        <c:axId val="64547456"/>
      </c:lineChart>
      <c:dateAx>
        <c:axId val="64545536"/>
        <c:scaling>
          <c:orientation val="minMax"/>
        </c:scaling>
        <c:delete val="1"/>
        <c:axPos val="b"/>
        <c:numFmt formatCode="ge" sourceLinked="1"/>
        <c:majorTickMark val="none"/>
        <c:minorTickMark val="none"/>
        <c:tickLblPos val="none"/>
        <c:crossAx val="64547456"/>
        <c:crosses val="autoZero"/>
        <c:auto val="1"/>
        <c:lblOffset val="100"/>
        <c:baseTimeUnit val="years"/>
      </c:dateAx>
      <c:valAx>
        <c:axId val="645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5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83.79</c:v>
                </c:pt>
                <c:pt idx="1">
                  <c:v>86.58</c:v>
                </c:pt>
                <c:pt idx="2">
                  <c:v>86.71</c:v>
                </c:pt>
                <c:pt idx="3">
                  <c:v>86.04</c:v>
                </c:pt>
                <c:pt idx="4">
                  <c:v>100.66</c:v>
                </c:pt>
              </c:numCache>
            </c:numRef>
          </c:val>
        </c:ser>
        <c:dLbls>
          <c:showLegendKey val="0"/>
          <c:showVal val="0"/>
          <c:showCatName val="0"/>
          <c:showSerName val="0"/>
          <c:showPercent val="0"/>
          <c:showBubbleSize val="0"/>
        </c:dLbls>
        <c:gapWidth val="150"/>
        <c:axId val="64589184"/>
        <c:axId val="6459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64589184"/>
        <c:axId val="64595456"/>
      </c:lineChart>
      <c:dateAx>
        <c:axId val="64589184"/>
        <c:scaling>
          <c:orientation val="minMax"/>
        </c:scaling>
        <c:delete val="1"/>
        <c:axPos val="b"/>
        <c:numFmt formatCode="ge" sourceLinked="1"/>
        <c:majorTickMark val="none"/>
        <c:minorTickMark val="none"/>
        <c:tickLblPos val="none"/>
        <c:crossAx val="64595456"/>
        <c:crosses val="autoZero"/>
        <c:auto val="1"/>
        <c:lblOffset val="100"/>
        <c:baseTimeUnit val="years"/>
      </c:dateAx>
      <c:valAx>
        <c:axId val="6459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5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177.21</c:v>
                </c:pt>
                <c:pt idx="1">
                  <c:v>175.51</c:v>
                </c:pt>
                <c:pt idx="2">
                  <c:v>171.61</c:v>
                </c:pt>
                <c:pt idx="3">
                  <c:v>168.5</c:v>
                </c:pt>
                <c:pt idx="4">
                  <c:v>138.43</c:v>
                </c:pt>
              </c:numCache>
            </c:numRef>
          </c:val>
        </c:ser>
        <c:dLbls>
          <c:showLegendKey val="0"/>
          <c:showVal val="0"/>
          <c:showCatName val="0"/>
          <c:showSerName val="0"/>
          <c:showPercent val="0"/>
          <c:showBubbleSize val="0"/>
        </c:dLbls>
        <c:gapWidth val="150"/>
        <c:axId val="97278976"/>
        <c:axId val="9728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97278976"/>
        <c:axId val="97281152"/>
      </c:lineChart>
      <c:dateAx>
        <c:axId val="97278976"/>
        <c:scaling>
          <c:orientation val="minMax"/>
        </c:scaling>
        <c:delete val="1"/>
        <c:axPos val="b"/>
        <c:numFmt formatCode="ge" sourceLinked="1"/>
        <c:majorTickMark val="none"/>
        <c:minorTickMark val="none"/>
        <c:tickLblPos val="none"/>
        <c:crossAx val="97281152"/>
        <c:crosses val="autoZero"/>
        <c:auto val="1"/>
        <c:lblOffset val="100"/>
        <c:baseTimeUnit val="years"/>
      </c:dateAx>
      <c:valAx>
        <c:axId val="9728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W1" zoomScale="115" zoomScaleNormal="115" workbookViewId="0">
      <selection activeCell="BJ12" sqref="BJ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東京都　神津島村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1938</v>
      </c>
      <c r="AJ8" s="74"/>
      <c r="AK8" s="74"/>
      <c r="AL8" s="74"/>
      <c r="AM8" s="74"/>
      <c r="AN8" s="74"/>
      <c r="AO8" s="74"/>
      <c r="AP8" s="75"/>
      <c r="AQ8" s="56">
        <f>データ!R6</f>
        <v>18.579999999999998</v>
      </c>
      <c r="AR8" s="56"/>
      <c r="AS8" s="56"/>
      <c r="AT8" s="56"/>
      <c r="AU8" s="56"/>
      <c r="AV8" s="56"/>
      <c r="AW8" s="56"/>
      <c r="AX8" s="56"/>
      <c r="AY8" s="56">
        <f>データ!S6</f>
        <v>104.31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x14ac:dyDescent="0.15">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x14ac:dyDescent="0.15">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99.79</v>
      </c>
      <c r="S10" s="56"/>
      <c r="T10" s="56"/>
      <c r="U10" s="56"/>
      <c r="V10" s="56"/>
      <c r="W10" s="56"/>
      <c r="X10" s="56"/>
      <c r="Y10" s="56"/>
      <c r="Z10" s="64">
        <f>データ!P6</f>
        <v>2480</v>
      </c>
      <c r="AA10" s="64"/>
      <c r="AB10" s="64"/>
      <c r="AC10" s="64"/>
      <c r="AD10" s="64"/>
      <c r="AE10" s="64"/>
      <c r="AF10" s="64"/>
      <c r="AG10" s="64"/>
      <c r="AH10" s="2"/>
      <c r="AI10" s="64">
        <f>データ!T6</f>
        <v>1891</v>
      </c>
      <c r="AJ10" s="64"/>
      <c r="AK10" s="64"/>
      <c r="AL10" s="64"/>
      <c r="AM10" s="64"/>
      <c r="AN10" s="64"/>
      <c r="AO10" s="64"/>
      <c r="AP10" s="64"/>
      <c r="AQ10" s="56">
        <f>データ!U6</f>
        <v>0.01</v>
      </c>
      <c r="AR10" s="56"/>
      <c r="AS10" s="56"/>
      <c r="AT10" s="56"/>
      <c r="AU10" s="56"/>
      <c r="AV10" s="56"/>
      <c r="AW10" s="56"/>
      <c r="AX10" s="56"/>
      <c r="AY10" s="56">
        <f>データ!V6</f>
        <v>189100</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9" t="s">
        <v>107</v>
      </c>
      <c r="BM16" s="90"/>
      <c r="BN16" s="90"/>
      <c r="BO16" s="90"/>
      <c r="BP16" s="90"/>
      <c r="BQ16" s="90"/>
      <c r="BR16" s="90"/>
      <c r="BS16" s="90"/>
      <c r="BT16" s="90"/>
      <c r="BU16" s="90"/>
      <c r="BV16" s="90"/>
      <c r="BW16" s="90"/>
      <c r="BX16" s="90"/>
      <c r="BY16" s="90"/>
      <c r="BZ16" s="9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2"/>
      <c r="BM44" s="93"/>
      <c r="BN44" s="93"/>
      <c r="BO44" s="93"/>
      <c r="BP44" s="93"/>
      <c r="BQ44" s="93"/>
      <c r="BR44" s="93"/>
      <c r="BS44" s="93"/>
      <c r="BT44" s="93"/>
      <c r="BU44" s="93"/>
      <c r="BV44" s="93"/>
      <c r="BW44" s="93"/>
      <c r="BX44" s="93"/>
      <c r="BY44" s="93"/>
      <c r="BZ44" s="9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133647</v>
      </c>
      <c r="D6" s="31">
        <f t="shared" si="3"/>
        <v>47</v>
      </c>
      <c r="E6" s="31">
        <f t="shared" si="3"/>
        <v>1</v>
      </c>
      <c r="F6" s="31">
        <f t="shared" si="3"/>
        <v>0</v>
      </c>
      <c r="G6" s="31">
        <f t="shared" si="3"/>
        <v>0</v>
      </c>
      <c r="H6" s="31" t="str">
        <f t="shared" si="3"/>
        <v>東京都　神津島村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99.79</v>
      </c>
      <c r="P6" s="32">
        <f t="shared" si="3"/>
        <v>2480</v>
      </c>
      <c r="Q6" s="32">
        <f t="shared" si="3"/>
        <v>1938</v>
      </c>
      <c r="R6" s="32">
        <f t="shared" si="3"/>
        <v>18.579999999999998</v>
      </c>
      <c r="S6" s="32">
        <f t="shared" si="3"/>
        <v>104.31</v>
      </c>
      <c r="T6" s="32">
        <f t="shared" si="3"/>
        <v>1891</v>
      </c>
      <c r="U6" s="32">
        <f t="shared" si="3"/>
        <v>0.01</v>
      </c>
      <c r="V6" s="32">
        <f t="shared" si="3"/>
        <v>189100</v>
      </c>
      <c r="W6" s="33">
        <f>IF(W7="",NA(),W7)</f>
        <v>88.98</v>
      </c>
      <c r="X6" s="33">
        <f t="shared" ref="X6:AF6" si="4">IF(X7="",NA(),X7)</f>
        <v>91.61</v>
      </c>
      <c r="Y6" s="33">
        <f t="shared" si="4"/>
        <v>91.1</v>
      </c>
      <c r="Z6" s="33">
        <f t="shared" si="4"/>
        <v>90.16</v>
      </c>
      <c r="AA6" s="33">
        <f t="shared" si="4"/>
        <v>106.35</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253.45</v>
      </c>
      <c r="BE6" s="33">
        <f t="shared" ref="BE6:BM6" si="7">IF(BE7="",NA(),BE7)</f>
        <v>228.95</v>
      </c>
      <c r="BF6" s="33">
        <f t="shared" si="7"/>
        <v>213.5</v>
      </c>
      <c r="BG6" s="33">
        <f t="shared" si="7"/>
        <v>187.46</v>
      </c>
      <c r="BH6" s="33">
        <f t="shared" si="7"/>
        <v>164.69</v>
      </c>
      <c r="BI6" s="33">
        <f t="shared" si="7"/>
        <v>1450.45</v>
      </c>
      <c r="BJ6" s="33">
        <f t="shared" si="7"/>
        <v>1442.51</v>
      </c>
      <c r="BK6" s="33">
        <f t="shared" si="7"/>
        <v>1496.15</v>
      </c>
      <c r="BL6" s="33">
        <f t="shared" si="7"/>
        <v>1462.56</v>
      </c>
      <c r="BM6" s="33">
        <f t="shared" si="7"/>
        <v>1486.62</v>
      </c>
      <c r="BN6" s="32" t="str">
        <f>IF(BN7="","",IF(BN7="-","【-】","【"&amp;SUBSTITUTE(TEXT(BN7,"#,##0.00"),"-","△")&amp;"】"))</f>
        <v>【1,239.32】</v>
      </c>
      <c r="BO6" s="33">
        <f>IF(BO7="",NA(),BO7)</f>
        <v>83.79</v>
      </c>
      <c r="BP6" s="33">
        <f t="shared" ref="BP6:BX6" si="8">IF(BP7="",NA(),BP7)</f>
        <v>86.58</v>
      </c>
      <c r="BQ6" s="33">
        <f t="shared" si="8"/>
        <v>86.71</v>
      </c>
      <c r="BR6" s="33">
        <f t="shared" si="8"/>
        <v>86.04</v>
      </c>
      <c r="BS6" s="33">
        <f t="shared" si="8"/>
        <v>100.66</v>
      </c>
      <c r="BT6" s="33">
        <f t="shared" si="8"/>
        <v>33.96</v>
      </c>
      <c r="BU6" s="33">
        <f t="shared" si="8"/>
        <v>33.299999999999997</v>
      </c>
      <c r="BV6" s="33">
        <f t="shared" si="8"/>
        <v>33.01</v>
      </c>
      <c r="BW6" s="33">
        <f t="shared" si="8"/>
        <v>32.39</v>
      </c>
      <c r="BX6" s="33">
        <f t="shared" si="8"/>
        <v>24.39</v>
      </c>
      <c r="BY6" s="32" t="str">
        <f>IF(BY7="","",IF(BY7="-","【-】","【"&amp;SUBSTITUTE(TEXT(BY7,"#,##0.00"),"-","△")&amp;"】"))</f>
        <v>【36.33】</v>
      </c>
      <c r="BZ6" s="33">
        <f>IF(BZ7="",NA(),BZ7)</f>
        <v>177.21</v>
      </c>
      <c r="CA6" s="33">
        <f t="shared" ref="CA6:CI6" si="9">IF(CA7="",NA(),CA7)</f>
        <v>175.51</v>
      </c>
      <c r="CB6" s="33">
        <f t="shared" si="9"/>
        <v>171.61</v>
      </c>
      <c r="CC6" s="33">
        <f t="shared" si="9"/>
        <v>168.5</v>
      </c>
      <c r="CD6" s="33">
        <f t="shared" si="9"/>
        <v>138.43</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23.8</v>
      </c>
      <c r="CL6" s="33">
        <f t="shared" ref="CL6:CT6" si="10">IF(CL7="",NA(),CL7)</f>
        <v>22.54</v>
      </c>
      <c r="CM6" s="33">
        <f t="shared" si="10"/>
        <v>21.64</v>
      </c>
      <c r="CN6" s="33">
        <f t="shared" si="10"/>
        <v>23.97</v>
      </c>
      <c r="CO6" s="33">
        <f t="shared" si="10"/>
        <v>20.190000000000001</v>
      </c>
      <c r="CP6" s="33">
        <f t="shared" si="10"/>
        <v>51.56</v>
      </c>
      <c r="CQ6" s="33">
        <f t="shared" si="10"/>
        <v>50.66</v>
      </c>
      <c r="CR6" s="33">
        <f t="shared" si="10"/>
        <v>51.11</v>
      </c>
      <c r="CS6" s="33">
        <f t="shared" si="10"/>
        <v>50.49</v>
      </c>
      <c r="CT6" s="33">
        <f t="shared" si="10"/>
        <v>48.36</v>
      </c>
      <c r="CU6" s="32" t="str">
        <f>IF(CU7="","",IF(CU7="-","【-】","【"&amp;SUBSTITUTE(TEXT(CU7,"#,##0.00"),"-","△")&amp;"】"))</f>
        <v>【58.19】</v>
      </c>
      <c r="CV6" s="33">
        <f>IF(CV7="",NA(),CV7)</f>
        <v>82.71</v>
      </c>
      <c r="CW6" s="33">
        <f t="shared" ref="CW6:DE6" si="11">IF(CW7="",NA(),CW7)</f>
        <v>84.36</v>
      </c>
      <c r="CX6" s="33">
        <f t="shared" si="11"/>
        <v>86.29</v>
      </c>
      <c r="CY6" s="33">
        <f t="shared" si="11"/>
        <v>80.38</v>
      </c>
      <c r="CZ6" s="33">
        <f t="shared" si="11"/>
        <v>100</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0.72</v>
      </c>
      <c r="EE6" s="33">
        <f t="shared" si="14"/>
        <v>0.54</v>
      </c>
      <c r="EF6" s="33">
        <f t="shared" si="14"/>
        <v>0.72</v>
      </c>
      <c r="EG6" s="33">
        <f t="shared" si="14"/>
        <v>0.63</v>
      </c>
      <c r="EH6" s="33">
        <f t="shared" si="14"/>
        <v>0.5</v>
      </c>
      <c r="EI6" s="33">
        <f t="shared" si="14"/>
        <v>0.61</v>
      </c>
      <c r="EJ6" s="33">
        <f t="shared" si="14"/>
        <v>0.37</v>
      </c>
      <c r="EK6" s="33">
        <f t="shared" si="14"/>
        <v>0.7</v>
      </c>
      <c r="EL6" s="33">
        <f t="shared" si="14"/>
        <v>0.91</v>
      </c>
      <c r="EM6" s="32" t="str">
        <f>IF(EM7="","",IF(EM7="-","【-】","【"&amp;SUBSTITUTE(TEXT(EM7,"#,##0.00"),"-","△")&amp;"】"))</f>
        <v>【0.74】</v>
      </c>
    </row>
    <row r="7" spans="1:143" s="34" customFormat="1" x14ac:dyDescent="0.15">
      <c r="A7" s="26"/>
      <c r="B7" s="35">
        <v>2014</v>
      </c>
      <c r="C7" s="35">
        <v>133647</v>
      </c>
      <c r="D7" s="35">
        <v>47</v>
      </c>
      <c r="E7" s="35">
        <v>1</v>
      </c>
      <c r="F7" s="35">
        <v>0</v>
      </c>
      <c r="G7" s="35">
        <v>0</v>
      </c>
      <c r="H7" s="35" t="s">
        <v>93</v>
      </c>
      <c r="I7" s="35" t="s">
        <v>94</v>
      </c>
      <c r="J7" s="35" t="s">
        <v>95</v>
      </c>
      <c r="K7" s="35" t="s">
        <v>96</v>
      </c>
      <c r="L7" s="35" t="s">
        <v>97</v>
      </c>
      <c r="M7" s="36" t="s">
        <v>98</v>
      </c>
      <c r="N7" s="36" t="s">
        <v>99</v>
      </c>
      <c r="O7" s="36">
        <v>99.79</v>
      </c>
      <c r="P7" s="36">
        <v>2480</v>
      </c>
      <c r="Q7" s="36">
        <v>1938</v>
      </c>
      <c r="R7" s="36">
        <v>18.579999999999998</v>
      </c>
      <c r="S7" s="36">
        <v>104.31</v>
      </c>
      <c r="T7" s="36">
        <v>1891</v>
      </c>
      <c r="U7" s="36">
        <v>0.01</v>
      </c>
      <c r="V7" s="36">
        <v>189100</v>
      </c>
      <c r="W7" s="36">
        <v>88.98</v>
      </c>
      <c r="X7" s="36">
        <v>91.61</v>
      </c>
      <c r="Y7" s="36">
        <v>91.1</v>
      </c>
      <c r="Z7" s="36">
        <v>90.16</v>
      </c>
      <c r="AA7" s="36">
        <v>106.35</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253.45</v>
      </c>
      <c r="BE7" s="36">
        <v>228.95</v>
      </c>
      <c r="BF7" s="36">
        <v>213.5</v>
      </c>
      <c r="BG7" s="36">
        <v>187.46</v>
      </c>
      <c r="BH7" s="36">
        <v>164.69</v>
      </c>
      <c r="BI7" s="36">
        <v>1450.45</v>
      </c>
      <c r="BJ7" s="36">
        <v>1442.51</v>
      </c>
      <c r="BK7" s="36">
        <v>1496.15</v>
      </c>
      <c r="BL7" s="36">
        <v>1462.56</v>
      </c>
      <c r="BM7" s="36">
        <v>1486.62</v>
      </c>
      <c r="BN7" s="36">
        <v>1239.32</v>
      </c>
      <c r="BO7" s="36">
        <v>83.79</v>
      </c>
      <c r="BP7" s="36">
        <v>86.58</v>
      </c>
      <c r="BQ7" s="36">
        <v>86.71</v>
      </c>
      <c r="BR7" s="36">
        <v>86.04</v>
      </c>
      <c r="BS7" s="36">
        <v>100.66</v>
      </c>
      <c r="BT7" s="36">
        <v>33.96</v>
      </c>
      <c r="BU7" s="36">
        <v>33.299999999999997</v>
      </c>
      <c r="BV7" s="36">
        <v>33.01</v>
      </c>
      <c r="BW7" s="36">
        <v>32.39</v>
      </c>
      <c r="BX7" s="36">
        <v>24.39</v>
      </c>
      <c r="BY7" s="36">
        <v>36.33</v>
      </c>
      <c r="BZ7" s="36">
        <v>177.21</v>
      </c>
      <c r="CA7" s="36">
        <v>175.51</v>
      </c>
      <c r="CB7" s="36">
        <v>171.61</v>
      </c>
      <c r="CC7" s="36">
        <v>168.5</v>
      </c>
      <c r="CD7" s="36">
        <v>138.43</v>
      </c>
      <c r="CE7" s="36">
        <v>512.74</v>
      </c>
      <c r="CF7" s="36">
        <v>526.57000000000005</v>
      </c>
      <c r="CG7" s="36">
        <v>523.08000000000004</v>
      </c>
      <c r="CH7" s="36">
        <v>530.83000000000004</v>
      </c>
      <c r="CI7" s="36">
        <v>734.18</v>
      </c>
      <c r="CJ7" s="36">
        <v>476.46</v>
      </c>
      <c r="CK7" s="36">
        <v>23.8</v>
      </c>
      <c r="CL7" s="36">
        <v>22.54</v>
      </c>
      <c r="CM7" s="36">
        <v>21.64</v>
      </c>
      <c r="CN7" s="36">
        <v>23.97</v>
      </c>
      <c r="CO7" s="36">
        <v>20.190000000000001</v>
      </c>
      <c r="CP7" s="36">
        <v>51.56</v>
      </c>
      <c r="CQ7" s="36">
        <v>50.66</v>
      </c>
      <c r="CR7" s="36">
        <v>51.11</v>
      </c>
      <c r="CS7" s="36">
        <v>50.49</v>
      </c>
      <c r="CT7" s="36">
        <v>48.36</v>
      </c>
      <c r="CU7" s="36">
        <v>58.19</v>
      </c>
      <c r="CV7" s="36">
        <v>82.71</v>
      </c>
      <c r="CW7" s="36">
        <v>84.36</v>
      </c>
      <c r="CX7" s="36">
        <v>86.29</v>
      </c>
      <c r="CY7" s="36">
        <v>80.38</v>
      </c>
      <c r="CZ7" s="36">
        <v>100</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0.72</v>
      </c>
      <c r="EE7" s="36">
        <v>0.54</v>
      </c>
      <c r="EF7" s="36">
        <v>0.72</v>
      </c>
      <c r="EG7" s="36">
        <v>0.63</v>
      </c>
      <c r="EH7" s="36">
        <v>0.5</v>
      </c>
      <c r="EI7" s="36">
        <v>0.61</v>
      </c>
      <c r="EJ7" s="36">
        <v>0.37</v>
      </c>
      <c r="EK7" s="36">
        <v>0.7</v>
      </c>
      <c r="EL7" s="36">
        <v>0.91</v>
      </c>
      <c r="EM7" s="36">
        <v>0.74</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shimizu_junichi</cp:lastModifiedBy>
  <cp:lastPrinted>2016-02-16T07:52:23Z</cp:lastPrinted>
  <dcterms:created xsi:type="dcterms:W3CDTF">2016-01-18T05:01:17Z</dcterms:created>
  <dcterms:modified xsi:type="dcterms:W3CDTF">2016-02-16T08:05:03Z</dcterms:modified>
  <cp:category/>
</cp:coreProperties>
</file>